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4980" activeTab="1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<sst xmlns="http://schemas.openxmlformats.org/spreadsheetml/2006/main" count="55" uniqueCount="48">
  <si>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</si>
  <si>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</si>
  <si>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</si>
  <si>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</si>
  <si>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</si>
  <si>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</si>
  <si>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</si>
  <si>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</si>
  <si>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</si>
  <si>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</si>
  <si>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</si>
  <si>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</si>
  <si>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</si>
  <si>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</si>
  <si>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</si>
  <si>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</si>
  <si>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</si>
  <si>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</si>
  <si>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</si>
  <si>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</si>
  <si>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</si>
  <si>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</si>
  <si>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</si>
  <si>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</si>
  <si>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</si>
  <si>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</si>
  <si>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</si>
  <si>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</si>
  <si>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</si>
  <si>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</si>
  <si>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</si>
  <si>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2019/20</t>
  </si>
  <si>
    <t>2020/21</t>
  </si>
  <si>
    <t xml:space="preserve">Building project in 2019/20 one off event </t>
  </si>
  <si>
    <t xml:space="preserve">Insrance claim for building project in 2019/20 one off </t>
  </si>
  <si>
    <t>event</t>
  </si>
  <si>
    <t xml:space="preserve">Memorial arch </t>
  </si>
  <si>
    <t xml:space="preserve">Contingency </t>
  </si>
  <si>
    <t xml:space="preserve">Streetlights </t>
  </si>
  <si>
    <t xml:space="preserve">Replacement Equipment </t>
  </si>
  <si>
    <t xml:space="preserve">Election </t>
  </si>
  <si>
    <t xml:space="preserve">Cllr Allowances </t>
  </si>
  <si>
    <t xml:space="preserve">Tel Boxes </t>
  </si>
  <si>
    <t xml:space="preserve">Fingerposts </t>
  </si>
  <si>
    <t xml:space="preserve">Goods Yard Hse </t>
  </si>
  <si>
    <t>Pavilion</t>
  </si>
  <si>
    <t xml:space="preserve">Tenants Deposit </t>
  </si>
  <si>
    <t xml:space="preserve">Youth Project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</si>
</sst>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24">
      <selection activeCell="M49" sqref="M49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/>
      <c r="L3" s="9"/>
    </row>
    <row r="4" ht="13.5">
      <c r="A4" s="1" t="s">
        <v>29</v>
      </c>
    </row>
    <row r="5" spans="1:13" ht="99" customHeight="1">
      <c r="A5" s="49" t="s">
        <v>30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31</v>
      </c>
      <c r="E8" s="27"/>
      <c r="F8" s="38" t="s">
        <v>32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27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42203</v>
      </c>
      <c r="F11" s="8">
        <v>110078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86000</v>
      </c>
      <c r="F13" s="8">
        <v>90150</v>
      </c>
      <c r="G13" s="5">
        <f>F13-D13</f>
        <v>4150</v>
      </c>
      <c r="H13" s="6">
        <f>IF((D13&gt;F13),(D13-F13)/D13,IF(D13&lt;F13,-(D13-F13)/D13,IF(D13=F13,0)))</f>
        <v>0.04825581395348837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M14" s="13"/>
      <c r="N14" s="23"/>
    </row>
    <row r="15" spans="1:13" ht="19.5" customHeight="1" thickBot="1">
      <c r="A15" s="42" t="s">
        <v>3</v>
      </c>
      <c r="B15" s="42"/>
      <c r="C15" s="42"/>
      <c r="D15" s="8">
        <v>347864</v>
      </c>
      <c r="F15" s="8">
        <v>50541</v>
      </c>
      <c r="G15" s="5">
        <f>F15-D15</f>
        <v>-297323</v>
      </c>
      <c r="H15" s="6">
        <f>IF((D15&gt;F15),(D15-F15)/D15,IF(D15&lt;F15,-(D15-F15)/D15,IF(D15=F15,0)))</f>
        <v>0.85471046155969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">
        <v>34</v>
      </c>
    </row>
    <row r="16" spans="4:14" ht="14.25" thickBot="1">
      <c r="D16" s="5"/>
      <c r="F16" s="5"/>
      <c r="G16" s="5"/>
      <c r="H16" s="6"/>
      <c r="K16" s="4"/>
      <c r="L16" s="4"/>
      <c r="M16" s="10" t="s">
        <v>35</v>
      </c>
      <c r="N16" s="23"/>
    </row>
    <row r="17" spans="1:14" ht="19.5" customHeight="1" thickBot="1">
      <c r="A17" s="42" t="s">
        <v>4</v>
      </c>
      <c r="B17" s="42"/>
      <c r="C17" s="42"/>
      <c r="D17" s="8">
        <v>32842</v>
      </c>
      <c r="F17" s="8">
        <v>33320</v>
      </c>
      <c r="G17" s="5">
        <f>F17-D17</f>
        <v>478</v>
      </c>
      <c r="H17" s="6">
        <f>IF((D17&gt;F17),(D17-F17)/D17,IF(D17&lt;F17,-(D17-F17)/D17,IF(D17=F17,0)))</f>
        <v>0.014554533828634066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24726</v>
      </c>
      <c r="F19" s="8">
        <v>24096</v>
      </c>
      <c r="G19" s="5">
        <f>F19-D19</f>
        <v>-630</v>
      </c>
      <c r="H19" s="6">
        <f>IF((D19&gt;F19),(D19-F19)/D19,IF(D19&lt;F19,-(D19-F19)/D19,IF(D19=F19,0)))</f>
        <v>0.025479252608590148</v>
      </c>
      <c r="I19" s="3">
        <f>IF(D19-F19&lt;200,0,IF(D19-F19&gt;200,1,IF(D19-F19=200,1)))</f>
        <v>1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308421</v>
      </c>
      <c r="F21" s="8">
        <v>89478</v>
      </c>
      <c r="G21" s="5">
        <f>F21-D21</f>
        <v>-218943</v>
      </c>
      <c r="H21" s="6">
        <f>IF((D21&gt;F21),(D21-F21)/D21,IF(D21&lt;F21,-(D21-F21)/D21,IF(D21=F21,0)))</f>
        <v>0.7098835682395168</v>
      </c>
      <c r="I21" s="3">
        <f>IF(D21-F21&lt;200,0,IF(D21-F21&gt;200,1,IF(D21-F21=200,1)))</f>
        <v>1</v>
      </c>
      <c r="J21" s="3">
        <f>IF(F21-D21&lt;200,0,IF(F21-D21&gt;200,1,IF(F21-D21=200,1)))</f>
        <v>0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">
        <v>33</v>
      </c>
      <c r="N21" s="13"/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110078</v>
      </c>
      <c r="F23" s="2">
        <f>F11+F13+F15-F17-F19-F21</f>
        <v>103875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1100078</v>
      </c>
      <c r="F26" s="8">
        <v>103875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828756</v>
      </c>
      <c r="F28" s="8">
        <v>835532</v>
      </c>
      <c r="G28" s="5">
        <f>F28-D28</f>
        <v>6776</v>
      </c>
      <c r="H28" s="6">
        <f>IF((D28&gt;F28),(D28-F28)/D28,IF(D28&lt;F28,-(D28-F28)/D28,IF(D28=F28,0)))</f>
        <v>0.00817610973555546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226666</v>
      </c>
      <c r="F30" s="8">
        <v>212500</v>
      </c>
      <c r="G30" s="5">
        <f>F30-D30</f>
        <v>-14166</v>
      </c>
      <c r="H30" s="6">
        <f>IF((D30&gt;F30),(D30-F30)/D30,IF(D30&lt;F30,-(D30-F30)/D30,IF(D30=F30,0)))</f>
        <v>0.06249724263894894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2" max="2" width="27.28125" style="0" customWidth="1"/>
  </cols>
  <sheetData>
    <row r="1" ht="15.75" customHeight="1">
      <c r="A1" s="32" t="s">
        <v>22</v>
      </c>
    </row>
    <row r="2" ht="15.75" customHeight="1">
      <c r="A2" s="41" t="s">
        <v>28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36</v>
      </c>
      <c r="D7" s="34">
        <v>1062</v>
      </c>
    </row>
    <row r="8" spans="2:4" ht="15" customHeight="1">
      <c r="B8" s="34" t="s">
        <v>37</v>
      </c>
      <c r="D8" s="34">
        <v>6970.5</v>
      </c>
    </row>
    <row r="9" spans="2:4" ht="14.25">
      <c r="B9" s="34" t="s">
        <v>38</v>
      </c>
      <c r="D9" s="34">
        <v>1500</v>
      </c>
    </row>
    <row r="10" spans="2:4" ht="14.25">
      <c r="B10" s="34" t="s">
        <v>39</v>
      </c>
      <c r="D10" s="34">
        <v>202</v>
      </c>
    </row>
    <row r="11" spans="2:4" ht="14.25">
      <c r="B11" s="34" t="s">
        <v>40</v>
      </c>
      <c r="D11" s="34">
        <v>4891.15</v>
      </c>
    </row>
    <row r="12" spans="2:4" ht="14.25">
      <c r="B12" s="34" t="s">
        <v>41</v>
      </c>
      <c r="D12" s="34">
        <v>2660</v>
      </c>
    </row>
    <row r="13" spans="2:4" ht="14.25">
      <c r="B13" s="34" t="s">
        <v>42</v>
      </c>
      <c r="D13" s="34">
        <v>1200</v>
      </c>
    </row>
    <row r="14" spans="2:4" ht="14.25">
      <c r="B14" s="34" t="s">
        <v>43</v>
      </c>
      <c r="D14" s="34">
        <v>1270</v>
      </c>
    </row>
    <row r="15" spans="2:4" ht="14.25">
      <c r="B15" s="34" t="s">
        <v>44</v>
      </c>
      <c r="D15" s="34">
        <v>17500</v>
      </c>
    </row>
    <row r="16" spans="2:4" ht="14.25">
      <c r="B16" s="34" t="s">
        <v>45</v>
      </c>
      <c r="D16" s="34">
        <v>20000</v>
      </c>
    </row>
    <row r="17" spans="2:4" ht="14.25">
      <c r="B17" s="34" t="s">
        <v>46</v>
      </c>
      <c r="D17" s="34">
        <v>2265</v>
      </c>
    </row>
    <row r="18" spans="2:4" ht="14.25">
      <c r="B18" s="34" t="s">
        <v>47</v>
      </c>
      <c r="D18" s="34">
        <v>4987.5</v>
      </c>
    </row>
    <row r="19" ht="14.25">
      <c r="E19" s="33">
        <f>SUM(D7:D18)</f>
        <v>64508.15</v>
      </c>
    </row>
    <row r="21" spans="1:4" ht="14.25">
      <c r="A21" s="31" t="s">
        <v>25</v>
      </c>
      <c r="D21" s="34">
        <v>39366.85</v>
      </c>
    </row>
    <row r="22" ht="14.25">
      <c r="E22" s="33">
        <f>D21</f>
        <v>39366.85</v>
      </c>
    </row>
    <row r="23" spans="1:6" ht="15" thickBot="1">
      <c r="A23" s="31" t="s">
        <v>26</v>
      </c>
      <c r="F23" s="35">
        <f>E19+E22</f>
        <v>103875</v>
      </c>
    </row>
    <row r="24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Hartfield Parish Council</cp:lastModifiedBy>
  <cp:lastPrinted>2021-04-03T16:04:15Z</cp:lastPrinted>
  <dcterms:created xsi:type="dcterms:W3CDTF">2012-07-11T10:01:28Z</dcterms:created>
  <dcterms:modified xsi:type="dcterms:W3CDTF">2021-04-03T16:04:18Z</dcterms:modified>
  <cp:category/>
  <cp:version/>
  <cp:contentType/>
  <cp:contentStatus/>
</cp:coreProperties>
</file>