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3392" windowHeight="1054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<sst xmlns="http://schemas.openxmlformats.org/spreadsheetml/2006/main" count="55" uniqueCount="47">
  <si>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</si>
  <si>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</si>
  <si>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</si>
  <si>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</si>
  <si>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</si>
  <si>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</si>
  <si>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</si>
  <si>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</si>
  <si>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</si>
  <si>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</si>
  <si>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</si>
  <si>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</si>
  <si>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</si>
  <si>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</si>
  <si>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</si>
  <si>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</si>
  <si>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</si>
  <si>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</si>
  <si>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</si>
  <si>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</si>
  <si>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</si>
  <si>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</si>
  <si>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</si>
  <si>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</si>
  <si>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</si>
  <si>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</si>
  <si>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</si>
  <si>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</si>
  <si>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</si>
  <si>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</si>
  <si>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</si>
  <si>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</si>
  <si>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</si>
  <si>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</si>
  <si>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</si>
  <si>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</si>
  <si>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</si>
  <si>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</si>
  <si>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</si>
  <si>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</si>
  <si>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t xml:space="preserve">Hartfield Parish Council </t>
  </si>
  <si>
    <t>East Sussex</t>
  </si>
  <si>
    <t xml:space="preserve">rounded </t>
  </si>
  <si>
    <t>Reserve 8</t>
  </si>
  <si>
    <t>Reserve 9</t>
  </si>
  <si>
    <t xml:space="preserve">Reserve 10 </t>
  </si>
  <si>
    <t>Reserve 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</si>
</sst>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3" fontId="4" fillId="39" borderId="0" xfId="0" applyNumberFormat="1" applyFont="1" applyFill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Alignment="1">
      <alignment/>
    </xf>
    <xf numFmtId="0" fontId="49" fillId="39" borderId="0" xfId="0" applyFont="1" applyFill="1" applyAlignment="1">
      <alignment horizont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4">
      <selection activeCell="F13" sqref="F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20</v>
      </c>
      <c r="B2" s="24"/>
      <c r="C2" s="36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21</v>
      </c>
      <c r="C3" s="41" t="s">
        <v>41</v>
      </c>
      <c r="L3" s="9"/>
    </row>
    <row r="4" ht="13.5">
      <c r="A4" s="1" t="s">
        <v>14</v>
      </c>
    </row>
    <row r="5" spans="1:13" ht="83.25" customHeight="1">
      <c r="A5" s="48" t="s">
        <v>38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15</v>
      </c>
      <c r="E8" s="27"/>
      <c r="F8" s="37" t="s">
        <v>16</v>
      </c>
      <c r="G8" s="37" t="s">
        <v>0</v>
      </c>
      <c r="H8" s="37" t="s">
        <v>0</v>
      </c>
      <c r="I8" s="37"/>
      <c r="J8" s="37"/>
      <c r="K8" s="37"/>
      <c r="L8" s="38" t="s">
        <v>18</v>
      </c>
      <c r="M8" s="10" t="s">
        <v>10</v>
      </c>
      <c r="N8" s="39" t="s">
        <v>37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17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52249</v>
      </c>
      <c r="F11" s="8">
        <v>46742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5" t="s">
        <v>23</v>
      </c>
      <c r="B13" s="46"/>
      <c r="C13" s="47"/>
      <c r="D13" s="8">
        <v>76137</v>
      </c>
      <c r="F13" s="8">
        <v>81847</v>
      </c>
      <c r="G13" s="5">
        <f>F13-D13</f>
        <v>5710</v>
      </c>
      <c r="H13" s="6">
        <f>IF((D13&gt;F13),(D13-F13)/D13,IF(D13&lt;F13,-(D13-F13)/D13,IF(D13=F13,0)))</f>
        <v>0.07499638808989059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37559</v>
      </c>
      <c r="F15" s="8">
        <v>41983</v>
      </c>
      <c r="G15" s="5">
        <f>F15-D15</f>
        <v>4424</v>
      </c>
      <c r="H15" s="6">
        <f>IF((D15&gt;F15),(D15-F15)/D15,IF(D15&lt;F15,-(D15-F15)/D15,IF(D15=F15,0)))</f>
        <v>0.11778801352538673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24673</v>
      </c>
      <c r="F17" s="8">
        <v>26667</v>
      </c>
      <c r="G17" s="5">
        <f>F17-D17</f>
        <v>1994</v>
      </c>
      <c r="H17" s="6">
        <f>IF((D17&gt;F17),(D17-F17)/D17,IF(D17&lt;F17,-(D17-F17)/D17,IF(D17=F17,0)))</f>
        <v>0.08081708750455964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25987</v>
      </c>
      <c r="F19" s="8">
        <v>25357</v>
      </c>
      <c r="G19" s="5">
        <f>F19-D19</f>
        <v>-630</v>
      </c>
      <c r="H19" s="6">
        <f>IF((D19&gt;F19),(D19-F19)/D19,IF(D19&lt;F19,-(D19-F19)/D19,IF(D19=F19,0)))</f>
        <v>0.024242890676107284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24</v>
      </c>
      <c r="B21" s="42"/>
      <c r="C21" s="42"/>
      <c r="D21" s="8">
        <v>68544</v>
      </c>
      <c r="F21" s="8">
        <v>76345</v>
      </c>
      <c r="G21" s="5">
        <f>F21-D21</f>
        <v>7801</v>
      </c>
      <c r="H21" s="6">
        <f>IF((D21&gt;F21),(D21-F21)/D21,IF(D21&lt;F21,-(D21-F21)/D21,IF(D21=F21,0)))</f>
        <v>0.11381010737628384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46742</v>
      </c>
      <c r="F23" s="2">
        <v>43203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 t="s">
        <v>42</v>
      </c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46742</v>
      </c>
      <c r="F26" s="8">
        <v>42203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 t="s">
        <v>42</v>
      </c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821895</v>
      </c>
      <c r="F28" s="8">
        <v>828756</v>
      </c>
      <c r="G28" s="5">
        <f>F28-D28</f>
        <v>6861</v>
      </c>
      <c r="H28" s="6">
        <f>IF((D28&gt;F28),(D28-F28)/D28,IF(D28&lt;F28,-(D28-F28)/D28,IF(D28=F28,0)))</f>
        <v>0.008347781650940814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269166</v>
      </c>
      <c r="F30" s="8">
        <v>254999</v>
      </c>
      <c r="G30" s="5">
        <f>F30-D30</f>
        <v>-14167</v>
      </c>
      <c r="H30" s="6">
        <f>IF((D30&gt;F30),(D30-F30)/D30,IF(D30&lt;F30,-(D30-F30)/D30,IF(D30=F30,0)))</f>
        <v>0.052632947697703276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22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3">
      <selection activeCell="E21" sqref="E21"/>
    </sheetView>
  </sheetViews>
  <sheetFormatPr defaultColWidth="9.140625" defaultRowHeight="15"/>
  <sheetData>
    <row r="1" ht="15.75" customHeight="1">
      <c r="A1" s="32" t="s">
        <v>25</v>
      </c>
    </row>
    <row r="2" ht="15.75" customHeight="1">
      <c r="A2" s="40" t="s">
        <v>39</v>
      </c>
    </row>
    <row r="3" ht="14.25">
      <c r="A3" t="s">
        <v>26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27</v>
      </c>
    </row>
    <row r="7" spans="2:4" ht="14.25">
      <c r="B7" s="34" t="s">
        <v>30</v>
      </c>
      <c r="D7" s="34">
        <v>1062</v>
      </c>
    </row>
    <row r="8" spans="2:4" ht="15" customHeight="1">
      <c r="B8" s="34" t="s">
        <v>31</v>
      </c>
      <c r="D8" s="34">
        <v>7920.5</v>
      </c>
    </row>
    <row r="9" spans="2:4" ht="14.25">
      <c r="B9" s="34" t="s">
        <v>32</v>
      </c>
      <c r="D9" s="34">
        <v>1500</v>
      </c>
    </row>
    <row r="10" spans="2:4" ht="14.25">
      <c r="B10" s="34" t="s">
        <v>33</v>
      </c>
      <c r="D10" s="34">
        <v>5500</v>
      </c>
    </row>
    <row r="11" spans="2:4" ht="14.25">
      <c r="B11" s="34" t="s">
        <v>34</v>
      </c>
      <c r="D11" s="34">
        <v>2520</v>
      </c>
    </row>
    <row r="12" spans="2:4" ht="14.25">
      <c r="B12" s="34" t="s">
        <v>35</v>
      </c>
      <c r="D12" s="34">
        <v>960</v>
      </c>
    </row>
    <row r="13" spans="2:4" s="40" customFormat="1" ht="14.25">
      <c r="B13" s="34" t="s">
        <v>36</v>
      </c>
      <c r="D13" s="34">
        <v>1170</v>
      </c>
    </row>
    <row r="14" spans="2:4" s="40" customFormat="1" ht="14.25">
      <c r="B14" s="34" t="s">
        <v>43</v>
      </c>
      <c r="D14" s="34">
        <v>3500</v>
      </c>
    </row>
    <row r="15" spans="2:4" s="40" customFormat="1" ht="14.25">
      <c r="B15" s="34" t="s">
        <v>44</v>
      </c>
      <c r="D15" s="34">
        <v>2165</v>
      </c>
    </row>
    <row r="16" spans="2:4" s="40" customFormat="1" ht="14.25">
      <c r="B16" s="34" t="s">
        <v>45</v>
      </c>
      <c r="D16" s="34">
        <v>4987.5</v>
      </c>
    </row>
    <row r="17" spans="2:4" s="40" customFormat="1" ht="14.25">
      <c r="B17" s="34" t="s">
        <v>46</v>
      </c>
      <c r="D17" s="34">
        <v>4804.13</v>
      </c>
    </row>
    <row r="18" spans="2:4" ht="14.25">
      <c r="B18" s="34"/>
      <c r="D18" s="34"/>
    </row>
    <row r="19" ht="14.25">
      <c r="E19" s="33">
        <f>SUM(D7:D18)</f>
        <v>36089.13</v>
      </c>
    </row>
    <row r="21" spans="1:4" ht="14.25">
      <c r="A21" s="31" t="s">
        <v>28</v>
      </c>
      <c r="D21" s="34">
        <v>6114.04</v>
      </c>
    </row>
    <row r="22" ht="14.25">
      <c r="E22" s="33">
        <f>D21</f>
        <v>6114.04</v>
      </c>
    </row>
    <row r="23" spans="1:6" ht="15" thickBot="1">
      <c r="A23" s="31" t="s">
        <v>29</v>
      </c>
      <c r="F23" s="35">
        <f>E19+E22</f>
        <v>42203.17</v>
      </c>
    </row>
    <row r="24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Hartfield Parish Council</cp:lastModifiedBy>
  <cp:lastPrinted>2019-04-02T12:52:35Z</cp:lastPrinted>
  <dcterms:created xsi:type="dcterms:W3CDTF">2012-07-11T10:01:28Z</dcterms:created>
  <dcterms:modified xsi:type="dcterms:W3CDTF">2019-04-02T12:52:38Z</dcterms:modified>
  <cp:category/>
  <cp:version/>
  <cp:contentType/>
  <cp:contentStatus/>
</cp:coreProperties>
</file>